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Courseware\Third Party\CEG\MDP859 (Data Analytics)\Sample Data Sets\"/>
    </mc:Choice>
  </mc:AlternateContent>
  <bookViews>
    <workbookView xWindow="120" yWindow="180" windowWidth="18195" windowHeight="6660"/>
  </bookViews>
  <sheets>
    <sheet name="Empirical Prob Dist" sheetId="1" r:id="rId1"/>
    <sheet name="Tabular Display" sheetId="2" r:id="rId2"/>
    <sheet name="Charts" sheetId="3" r:id="rId3"/>
    <sheet name="Time Series" sheetId="4" r:id="rId4"/>
    <sheet name="Scatter Plot" sheetId="5" r:id="rId5"/>
    <sheet name="Histogram" sheetId="6" r:id="rId6"/>
    <sheet name="Correlation" sheetId="7" r:id="rId7"/>
    <sheet name="Normal Dist" sheetId="8" r:id="rId8"/>
  </sheets>
  <calcPr calcId="171027"/>
</workbook>
</file>

<file path=xl/calcChain.xml><?xml version="1.0" encoding="utf-8"?>
<calcChain xmlns="http://schemas.openxmlformats.org/spreadsheetml/2006/main">
  <c r="M10" i="8" l="1"/>
  <c r="M8" i="8"/>
  <c r="N8" i="8" s="1"/>
  <c r="M7" i="8"/>
  <c r="M5" i="8"/>
  <c r="B6" i="8"/>
  <c r="C6" i="8" s="1"/>
  <c r="B7" i="8"/>
  <c r="C7" i="8" s="1"/>
  <c r="B8" i="8"/>
  <c r="C8" i="8" s="1"/>
  <c r="B9" i="8"/>
  <c r="C9" i="8" s="1"/>
  <c r="B10" i="8"/>
  <c r="C10" i="8" s="1"/>
  <c r="B11" i="8"/>
  <c r="C11" i="8" s="1"/>
  <c r="B12" i="8"/>
  <c r="C12" i="8" s="1"/>
  <c r="B13" i="8"/>
  <c r="C13" i="8" s="1"/>
  <c r="B14" i="8"/>
  <c r="C14" i="8" s="1"/>
  <c r="B15" i="8"/>
  <c r="C15" i="8" s="1"/>
  <c r="B16" i="8"/>
  <c r="C16" i="8" s="1"/>
  <c r="B17" i="8"/>
  <c r="C17" i="8" s="1"/>
  <c r="B18" i="8"/>
  <c r="C18" i="8" s="1"/>
  <c r="B19" i="8"/>
  <c r="C19" i="8" s="1"/>
  <c r="B20" i="8"/>
  <c r="C20" i="8" s="1"/>
  <c r="B21" i="8"/>
  <c r="C21" i="8" s="1"/>
  <c r="B22" i="8"/>
  <c r="C22" i="8" s="1"/>
  <c r="B23" i="8"/>
  <c r="C23" i="8" s="1"/>
  <c r="B24" i="8"/>
  <c r="C24" i="8" s="1"/>
  <c r="B25" i="8"/>
  <c r="C25" i="8" s="1"/>
  <c r="B26" i="8"/>
  <c r="C26" i="8" s="1"/>
  <c r="B27" i="8"/>
  <c r="C27" i="8" s="1"/>
  <c r="B28" i="8"/>
  <c r="C28" i="8" s="1"/>
  <c r="B29" i="8"/>
  <c r="C29" i="8" s="1"/>
  <c r="B30" i="8"/>
  <c r="C30" i="8" s="1"/>
  <c r="B31" i="8"/>
  <c r="C31" i="8" s="1"/>
  <c r="B32" i="8"/>
  <c r="C32" i="8" s="1"/>
  <c r="B33" i="8"/>
  <c r="C33" i="8" s="1"/>
  <c r="B34" i="8"/>
  <c r="C34" i="8" s="1"/>
  <c r="B35" i="8"/>
  <c r="C35" i="8" s="1"/>
  <c r="B36" i="8"/>
  <c r="C36" i="8" s="1"/>
  <c r="B37" i="8"/>
  <c r="C37" i="8" s="1"/>
  <c r="B38" i="8"/>
  <c r="C38" i="8" s="1"/>
  <c r="B39" i="8"/>
  <c r="C39" i="8" s="1"/>
  <c r="B40" i="8"/>
  <c r="C40" i="8" s="1"/>
  <c r="B41" i="8"/>
  <c r="C41" i="8" s="1"/>
  <c r="B42" i="8"/>
  <c r="C42" i="8" s="1"/>
  <c r="B43" i="8"/>
  <c r="C43" i="8" s="1"/>
  <c r="B44" i="8"/>
  <c r="C44" i="8" s="1"/>
  <c r="B45" i="8"/>
  <c r="C45" i="8" s="1"/>
  <c r="B46" i="8"/>
  <c r="C46" i="8" s="1"/>
  <c r="B47" i="8"/>
  <c r="C47" i="8" s="1"/>
  <c r="B48" i="8"/>
  <c r="C48" i="8" s="1"/>
  <c r="B49" i="8"/>
  <c r="C49" i="8" s="1"/>
  <c r="B50" i="8"/>
  <c r="C50" i="8" s="1"/>
  <c r="B51" i="8"/>
  <c r="C51" i="8" s="1"/>
  <c r="B52" i="8"/>
  <c r="C52" i="8" s="1"/>
  <c r="B53" i="8"/>
  <c r="C53" i="8" s="1"/>
  <c r="B54" i="8"/>
  <c r="C54" i="8" s="1"/>
  <c r="B55" i="8"/>
  <c r="C55" i="8" s="1"/>
  <c r="B56" i="8"/>
  <c r="C56" i="8" s="1"/>
  <c r="B57" i="8"/>
  <c r="C57" i="8" s="1"/>
  <c r="B58" i="8"/>
  <c r="C58" i="8" s="1"/>
  <c r="B59" i="8"/>
  <c r="C59" i="8" s="1"/>
  <c r="B60" i="8"/>
  <c r="C60" i="8" s="1"/>
  <c r="B61" i="8"/>
  <c r="C61" i="8" s="1"/>
  <c r="B62" i="8"/>
  <c r="C62" i="8" s="1"/>
  <c r="B63" i="8"/>
  <c r="C63" i="8" s="1"/>
  <c r="B64" i="8"/>
  <c r="C64" i="8" s="1"/>
  <c r="B65" i="8"/>
  <c r="C65" i="8" s="1"/>
  <c r="B66" i="8"/>
  <c r="C66" i="8" s="1"/>
  <c r="B67" i="8"/>
  <c r="C67" i="8" s="1"/>
  <c r="B68" i="8"/>
  <c r="C68" i="8" s="1"/>
  <c r="B69" i="8"/>
  <c r="C69" i="8" s="1"/>
  <c r="B70" i="8"/>
  <c r="C70" i="8" s="1"/>
  <c r="B71" i="8"/>
  <c r="C71" i="8" s="1"/>
  <c r="B72" i="8"/>
  <c r="C72" i="8" s="1"/>
  <c r="B73" i="8"/>
  <c r="C73" i="8" s="1"/>
  <c r="B74" i="8"/>
  <c r="C74" i="8" s="1"/>
  <c r="B75" i="8"/>
  <c r="C75" i="8" s="1"/>
  <c r="B76" i="8"/>
  <c r="C76" i="8" s="1"/>
  <c r="B77" i="8"/>
  <c r="C77" i="8" s="1"/>
  <c r="B78" i="8"/>
  <c r="C78" i="8" s="1"/>
  <c r="B79" i="8"/>
  <c r="C79" i="8" s="1"/>
  <c r="B80" i="8"/>
  <c r="C80" i="8" s="1"/>
  <c r="B81" i="8"/>
  <c r="C81" i="8" s="1"/>
  <c r="B82" i="8"/>
  <c r="C82" i="8" s="1"/>
  <c r="B83" i="8"/>
  <c r="C83" i="8" s="1"/>
  <c r="B84" i="8"/>
  <c r="C84" i="8" s="1"/>
  <c r="B85" i="8"/>
  <c r="C85" i="8" s="1"/>
  <c r="B5" i="8"/>
  <c r="C5" i="8" s="1"/>
  <c r="C12" i="7"/>
  <c r="B21" i="4"/>
  <c r="B17" i="4"/>
  <c r="B16" i="4"/>
  <c r="A3" i="4" l="1"/>
  <c r="A4" i="4" s="1"/>
  <c r="A5" i="4" s="1"/>
  <c r="A6" i="4" s="1"/>
  <c r="A7" i="4" s="1"/>
  <c r="A8" i="4" s="1"/>
  <c r="A9" i="4" s="1"/>
  <c r="A10" i="4" s="1"/>
  <c r="A11" i="4" s="1"/>
  <c r="A12" i="4" s="1"/>
  <c r="B9" i="1"/>
  <c r="C4" i="1" s="1"/>
  <c r="C3" i="1" l="1"/>
  <c r="C6" i="1"/>
  <c r="C2" i="1"/>
  <c r="C5" i="1"/>
  <c r="C7" i="1"/>
  <c r="C8" i="1"/>
  <c r="C9" i="1" l="1"/>
  <c r="D2" i="1"/>
  <c r="D3" i="1" s="1"/>
  <c r="D4" i="1" s="1"/>
  <c r="D5" i="1" s="1"/>
  <c r="D6" i="1" s="1"/>
  <c r="D7" i="1" s="1"/>
  <c r="D8" i="1" s="1"/>
  <c r="C12" i="1"/>
</calcChain>
</file>

<file path=xl/sharedStrings.xml><?xml version="1.0" encoding="utf-8"?>
<sst xmlns="http://schemas.openxmlformats.org/spreadsheetml/2006/main" count="28" uniqueCount="27">
  <si>
    <t>#Cars Sold</t>
  </si>
  <si>
    <t>#Days</t>
  </si>
  <si>
    <t>P</t>
  </si>
  <si>
    <t>Cumulative</t>
  </si>
  <si>
    <t>6+</t>
  </si>
  <si>
    <t>Expected Value:</t>
  </si>
  <si>
    <t>Massachusetts</t>
  </si>
  <si>
    <t>New Hampshire</t>
  </si>
  <si>
    <t>Rhode Island</t>
  </si>
  <si>
    <t>Maine</t>
  </si>
  <si>
    <t>Vermont</t>
  </si>
  <si>
    <t>Unemployment Rate</t>
  </si>
  <si>
    <t>Beer</t>
  </si>
  <si>
    <t>Spirits</t>
  </si>
  <si>
    <t>Wine</t>
  </si>
  <si>
    <t>Cordials</t>
  </si>
  <si>
    <t>Hours in Mall</t>
  </si>
  <si>
    <t>Dollars spent</t>
  </si>
  <si>
    <t>IQ</t>
  </si>
  <si>
    <t>Spelling</t>
  </si>
  <si>
    <t>Sample</t>
  </si>
  <si>
    <t>Correlation:</t>
  </si>
  <si>
    <t>Mean =</t>
  </si>
  <si>
    <t>StDev =</t>
  </si>
  <si>
    <t>X</t>
  </si>
  <si>
    <t>Y</t>
  </si>
  <si>
    <t>X-Norm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</si>
</sst>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44" fontId="0" fillId="0" borderId="0" xfId="1" applyFont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Sales Volume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'Empirical Prob Dist'!$B$1</c:f>
              <c:strCache>
                <c:ptCount val="1"/>
                <c:pt idx="0">
                  <c:v>#Days</c:v>
                </c:pt>
              </c:strCache>
            </c:strRef>
          </c:tx>
          <c:invertIfNegative val="0"/>
          <c:cat>
            <c:strRef>
              <c:f>'Empirical Prob Dist'!$A$2:$A$8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6+</c:v>
                </c:pt>
              </c:strCache>
            </c:strRef>
          </c:cat>
          <c:val>
            <c:numRef>
              <c:f>'Empirical Prob Dist'!$B$2:$B$8</c:f>
              <c:numCache>
                <c:formatCode>General</c:formatCode>
                <c:ptCount val="7"/>
                <c:pt idx="0">
                  <c:v>38</c:v>
                </c:pt>
                <c:pt idx="1">
                  <c:v>64</c:v>
                </c:pt>
                <c:pt idx="2">
                  <c:v>33</c:v>
                </c:pt>
                <c:pt idx="3">
                  <c:v>24</c:v>
                </c:pt>
                <c:pt idx="4">
                  <c:v>19</c:v>
                </c:pt>
                <c:pt idx="5">
                  <c:v>13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1-44F0-9C21-CDDCBB9EC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004800"/>
        <c:axId val="228769088"/>
        <c:axId val="0"/>
      </c:bar3DChart>
      <c:catAx>
        <c:axId val="2210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Cars Sold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8769088"/>
        <c:crosses val="autoZero"/>
        <c:auto val="1"/>
        <c:lblAlgn val="ctr"/>
        <c:lblOffset val="100"/>
        <c:noMultiLvlLbl val="0"/>
      </c:catAx>
      <c:valAx>
        <c:axId val="228769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100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Sales by Category</a:t>
            </a:r>
          </a:p>
        </c:rich>
      </c:tx>
      <c:layout>
        <c:manualLayout>
          <c:xMode val="edge"/>
          <c:yMode val="edge"/>
          <c:x val="0.53243044619422575"/>
          <c:y val="0.2510460251046025"/>
        </c:manualLayout>
      </c:layout>
      <c:overlay val="1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Charts!$B$2:$B$5</c:f>
              <c:strCache>
                <c:ptCount val="4"/>
                <c:pt idx="0">
                  <c:v>Wine</c:v>
                </c:pt>
                <c:pt idx="1">
                  <c:v>Beer</c:v>
                </c:pt>
                <c:pt idx="2">
                  <c:v>Cordials</c:v>
                </c:pt>
                <c:pt idx="3">
                  <c:v>Spirits</c:v>
                </c:pt>
              </c:strCache>
            </c:strRef>
          </c:cat>
          <c:val>
            <c:numRef>
              <c:f>Charts!$C$2:$C$5</c:f>
              <c:numCache>
                <c:formatCode>_("$"* #,##0.00_);_("$"* \(#,##0.00\);_("$"* "-"??_);_(@_)</c:formatCode>
                <c:ptCount val="4"/>
                <c:pt idx="0">
                  <c:v>4389</c:v>
                </c:pt>
                <c:pt idx="1">
                  <c:v>8912</c:v>
                </c:pt>
                <c:pt idx="2">
                  <c:v>3299</c:v>
                </c:pt>
                <c:pt idx="3">
                  <c:v>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E-4AAF-A3A0-9B1020E70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53312"/>
        <c:axId val="213025920"/>
      </c:barChart>
      <c:catAx>
        <c:axId val="183053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3025920"/>
        <c:crosses val="autoZero"/>
        <c:auto val="1"/>
        <c:lblAlgn val="ctr"/>
        <c:lblOffset val="100"/>
        <c:noMultiLvlLbl val="0"/>
      </c:catAx>
      <c:valAx>
        <c:axId val="213025920"/>
        <c:scaling>
          <c:orientation val="minMax"/>
        </c:scaling>
        <c:delete val="0"/>
        <c:axPos val="b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305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Sales by Category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Charts!$B$2:$B$5</c:f>
              <c:strCache>
                <c:ptCount val="4"/>
                <c:pt idx="0">
                  <c:v>Wine</c:v>
                </c:pt>
                <c:pt idx="1">
                  <c:v>Beer</c:v>
                </c:pt>
                <c:pt idx="2">
                  <c:v>Cordials</c:v>
                </c:pt>
                <c:pt idx="3">
                  <c:v>Spirits</c:v>
                </c:pt>
              </c:strCache>
            </c:strRef>
          </c:cat>
          <c:val>
            <c:numRef>
              <c:f>Charts!$C$2:$C$5</c:f>
              <c:numCache>
                <c:formatCode>_("$"* #,##0.00_);_("$"* \(#,##0.00\);_("$"* "-"??_);_(@_)</c:formatCode>
                <c:ptCount val="4"/>
                <c:pt idx="0">
                  <c:v>4389</c:v>
                </c:pt>
                <c:pt idx="1">
                  <c:v>8912</c:v>
                </c:pt>
                <c:pt idx="2">
                  <c:v>3299</c:v>
                </c:pt>
                <c:pt idx="3">
                  <c:v>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9-46A3-871D-B6AA2F7D6E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Unemployment Rate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'Time Series'!$A$2:$A$12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xVal>
          <c:yVal>
            <c:numRef>
              <c:f>'Time Series'!$B$2:$B$12</c:f>
              <c:numCache>
                <c:formatCode>0.0</c:formatCode>
                <c:ptCount val="11"/>
                <c:pt idx="0">
                  <c:v>4</c:v>
                </c:pt>
                <c:pt idx="1">
                  <c:v>4.7</c:v>
                </c:pt>
                <c:pt idx="2">
                  <c:v>5.8</c:v>
                </c:pt>
                <c:pt idx="3">
                  <c:v>6</c:v>
                </c:pt>
                <c:pt idx="4">
                  <c:v>5.5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5.8</c:v>
                </c:pt>
                <c:pt idx="9">
                  <c:v>9.3000000000000007</c:v>
                </c:pt>
                <c:pt idx="10">
                  <c:v>9.8000000000000007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DF-4D3B-8EE1-E997935E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53280"/>
        <c:axId val="226751552"/>
      </c:scatterChart>
      <c:valAx>
        <c:axId val="22675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6751552"/>
        <c:crosses val="autoZero"/>
        <c:crossBetween val="midCat"/>
      </c:valAx>
      <c:valAx>
        <c:axId val="226751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Rate (in %)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226753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Dollars Spent vs. Hours in Mall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'Scatter Plot'!$A$5</c:f>
              <c:strCache>
                <c:ptCount val="1"/>
                <c:pt idx="0">
                  <c:v>Dollars spent</c:v>
                </c:pt>
              </c:strCache>
            </c:strRef>
          </c:tx>
          <c:spPr>
            <a:ln w="28575">
              <a:noFill/>
            </a:ln>
          </c:spPr>
          <c:xVal>
            <c:numRef>
              <c:f>'Scatter Plot'!$B$4:$M$4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</c:numCache>
            </c:numRef>
          </c:xVal>
          <c:yVal>
            <c:numRef>
              <c:f>'Scatter Plot'!$B$5:$M$5</c:f>
              <c:numCache>
                <c:formatCode>_("$"* #,##0.00_);_("$"* \(#,##0.00\);_("$"* "-"??_);_(@_)</c:formatCode>
                <c:ptCount val="12"/>
                <c:pt idx="0">
                  <c:v>40</c:v>
                </c:pt>
                <c:pt idx="1">
                  <c:v>15</c:v>
                </c:pt>
                <c:pt idx="2">
                  <c:v>24</c:v>
                </c:pt>
                <c:pt idx="3">
                  <c:v>20</c:v>
                </c:pt>
                <c:pt idx="4">
                  <c:v>10</c:v>
                </c:pt>
                <c:pt idx="5">
                  <c:v>35</c:v>
                </c:pt>
                <c:pt idx="6">
                  <c:v>50</c:v>
                </c:pt>
                <c:pt idx="7">
                  <c:v>70</c:v>
                </c:pt>
                <c:pt idx="8">
                  <c:v>18</c:v>
                </c:pt>
                <c:pt idx="9">
                  <c:v>25</c:v>
                </c:pt>
                <c:pt idx="10">
                  <c:v>100</c:v>
                </c:pt>
                <c:pt idx="1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B3-4B9F-807E-57DFDC68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54624"/>
        <c:axId val="226954048"/>
      </c:scatterChart>
      <c:valAx>
        <c:axId val="22695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Spent in Mall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954048"/>
        <c:crosses val="autoZero"/>
        <c:crossBetween val="midCat"/>
      </c:valAx>
      <c:valAx>
        <c:axId val="226954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Dollars Spent</a:t>
                </a:r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269546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IQ vs. Spelling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Correlation!$C$1</c:f>
              <c:strCache>
                <c:ptCount val="1"/>
                <c:pt idx="0">
                  <c:v>Spelling</c:v>
                </c:pt>
              </c:strCache>
            </c:strRef>
          </c:tx>
          <c:spPr>
            <a:ln w="28575">
              <a:noFill/>
            </a:ln>
          </c:spPr>
          <c:xVal>
            <c:numRef>
              <c:f>Correlation!$B$2:$B$8</c:f>
              <c:numCache>
                <c:formatCode>General</c:formatCode>
                <c:ptCount val="7"/>
                <c:pt idx="0">
                  <c:v>115</c:v>
                </c:pt>
                <c:pt idx="1">
                  <c:v>87</c:v>
                </c:pt>
                <c:pt idx="2">
                  <c:v>104</c:v>
                </c:pt>
                <c:pt idx="3">
                  <c:v>121</c:v>
                </c:pt>
                <c:pt idx="4">
                  <c:v>96</c:v>
                </c:pt>
                <c:pt idx="5">
                  <c:v>99</c:v>
                </c:pt>
                <c:pt idx="6">
                  <c:v>136</c:v>
                </c:pt>
              </c:numCache>
            </c:numRef>
          </c:xVal>
          <c:yVal>
            <c:numRef>
              <c:f>Correlation!$C$2:$C$8</c:f>
              <c:numCache>
                <c:formatCode>General</c:formatCode>
                <c:ptCount val="7"/>
                <c:pt idx="0">
                  <c:v>34</c:v>
                </c:pt>
                <c:pt idx="1">
                  <c:v>18</c:v>
                </c:pt>
                <c:pt idx="2">
                  <c:v>28</c:v>
                </c:pt>
                <c:pt idx="3">
                  <c:v>26</c:v>
                </c:pt>
                <c:pt idx="4">
                  <c:v>19</c:v>
                </c:pt>
                <c:pt idx="5">
                  <c:v>20</c:v>
                </c:pt>
                <c:pt idx="6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67-46F9-9771-A8FE0332A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46368"/>
        <c:axId val="216464704"/>
      </c:scatterChart>
      <c:valAx>
        <c:axId val="22674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IQ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6464704"/>
        <c:crosses val="autoZero"/>
        <c:crossBetween val="midCat"/>
      </c:valAx>
      <c:valAx>
        <c:axId val="216464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Spelling Test 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746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'Normal Dist'!$B$5:$B$85</c:f>
              <c:numCache>
                <c:formatCode>General</c:formatCode>
                <c:ptCount val="8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1.2999999999999998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1.7000000000000002</c:v>
                </c:pt>
                <c:pt idx="8">
                  <c:v>1.7999999999999998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2.4000000000000004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2.9000000000000004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3.3000000000000003</c:v>
                </c:pt>
                <c:pt idx="24">
                  <c:v>3.4000000000000004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3.8000000000000003</c:v>
                </c:pt>
                <c:pt idx="29">
                  <c:v>3.9000000000000004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4.3000000000000007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4.8000000000000007</c:v>
                </c:pt>
                <c:pt idx="39">
                  <c:v>4.9000000000000004</c:v>
                </c:pt>
                <c:pt idx="40">
                  <c:v>5</c:v>
                </c:pt>
                <c:pt idx="41">
                  <c:v>5.1000000000000005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5.6000000000000005</c:v>
                </c:pt>
                <c:pt idx="47">
                  <c:v>5.7</c:v>
                </c:pt>
                <c:pt idx="48">
                  <c:v>5.8000000000000007</c:v>
                </c:pt>
                <c:pt idx="49">
                  <c:v>5.9</c:v>
                </c:pt>
                <c:pt idx="50">
                  <c:v>6</c:v>
                </c:pt>
                <c:pt idx="51">
                  <c:v>6.1000000000000005</c:v>
                </c:pt>
                <c:pt idx="52">
                  <c:v>6.2</c:v>
                </c:pt>
                <c:pt idx="53">
                  <c:v>6.3000000000000007</c:v>
                </c:pt>
                <c:pt idx="54">
                  <c:v>6.4</c:v>
                </c:pt>
                <c:pt idx="55">
                  <c:v>6.5</c:v>
                </c:pt>
                <c:pt idx="56">
                  <c:v>6.6000000000000005</c:v>
                </c:pt>
                <c:pt idx="57">
                  <c:v>6.7</c:v>
                </c:pt>
                <c:pt idx="58">
                  <c:v>6.8000000000000007</c:v>
                </c:pt>
                <c:pt idx="59">
                  <c:v>6.9</c:v>
                </c:pt>
                <c:pt idx="60">
                  <c:v>7</c:v>
                </c:pt>
                <c:pt idx="61">
                  <c:v>7.1000000000000005</c:v>
                </c:pt>
                <c:pt idx="62">
                  <c:v>7.2</c:v>
                </c:pt>
                <c:pt idx="63">
                  <c:v>7.3000000000000007</c:v>
                </c:pt>
                <c:pt idx="64">
                  <c:v>7.4</c:v>
                </c:pt>
                <c:pt idx="65">
                  <c:v>7.5</c:v>
                </c:pt>
                <c:pt idx="66">
                  <c:v>7.6000000000000005</c:v>
                </c:pt>
                <c:pt idx="67">
                  <c:v>7.7</c:v>
                </c:pt>
                <c:pt idx="68">
                  <c:v>7.8000000000000007</c:v>
                </c:pt>
                <c:pt idx="69">
                  <c:v>7.9</c:v>
                </c:pt>
                <c:pt idx="70">
                  <c:v>8</c:v>
                </c:pt>
                <c:pt idx="71">
                  <c:v>8.1000000000000014</c:v>
                </c:pt>
                <c:pt idx="72">
                  <c:v>8.1999999999999993</c:v>
                </c:pt>
                <c:pt idx="73">
                  <c:v>8.3000000000000007</c:v>
                </c:pt>
                <c:pt idx="74">
                  <c:v>8.4</c:v>
                </c:pt>
                <c:pt idx="75">
                  <c:v>8.5</c:v>
                </c:pt>
                <c:pt idx="76">
                  <c:v>8.6000000000000014</c:v>
                </c:pt>
                <c:pt idx="77">
                  <c:v>8.6999999999999993</c:v>
                </c:pt>
                <c:pt idx="78">
                  <c:v>8.8000000000000007</c:v>
                </c:pt>
                <c:pt idx="79">
                  <c:v>8.9</c:v>
                </c:pt>
                <c:pt idx="80">
                  <c:v>9</c:v>
                </c:pt>
              </c:numCache>
            </c:numRef>
          </c:xVal>
          <c:yVal>
            <c:numRef>
              <c:f>'Normal Dist'!$C$5:$C$85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1.3582969233685634E-2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4.3983595980427233E-2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7.8950158300894177E-2</c:v>
                </c:pt>
                <c:pt idx="23">
                  <c:v>9.4049077376886975E-2</c:v>
                </c:pt>
                <c:pt idx="24">
                  <c:v>0.11092083467945563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0.17136859204780741</c:v>
                </c:pt>
                <c:pt idx="28">
                  <c:v>0.19418605498321304</c:v>
                </c:pt>
                <c:pt idx="29">
                  <c:v>0.21785217703255064</c:v>
                </c:pt>
                <c:pt idx="30">
                  <c:v>0.24197072451914337</c:v>
                </c:pt>
                <c:pt idx="31">
                  <c:v>0.26608524989875476</c:v>
                </c:pt>
                <c:pt idx="32">
                  <c:v>0.28969155276148278</c:v>
                </c:pt>
                <c:pt idx="33">
                  <c:v>0.31225393336676144</c:v>
                </c:pt>
                <c:pt idx="34">
                  <c:v>0.33322460289179973</c:v>
                </c:pt>
                <c:pt idx="35">
                  <c:v>0.35206532676429952</c:v>
                </c:pt>
                <c:pt idx="36">
                  <c:v>0.36827014030332328</c:v>
                </c:pt>
                <c:pt idx="37">
                  <c:v>0.38138781546052414</c:v>
                </c:pt>
                <c:pt idx="38">
                  <c:v>0.39104269397545599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0.39695254747701175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0.36827014030332328</c:v>
                </c:pt>
                <c:pt idx="45">
                  <c:v>0.35206532676429952</c:v>
                </c:pt>
                <c:pt idx="46">
                  <c:v>0.33322460289179956</c:v>
                </c:pt>
                <c:pt idx="47">
                  <c:v>0.31225393336676122</c:v>
                </c:pt>
                <c:pt idx="48">
                  <c:v>0.28969155276148256</c:v>
                </c:pt>
                <c:pt idx="49">
                  <c:v>0.26608524989875476</c:v>
                </c:pt>
                <c:pt idx="50">
                  <c:v>0.24197072451914337</c:v>
                </c:pt>
                <c:pt idx="51">
                  <c:v>0.21785217703255041</c:v>
                </c:pt>
                <c:pt idx="52">
                  <c:v>0.19418605498321292</c:v>
                </c:pt>
                <c:pt idx="53">
                  <c:v>0.17136859204780719</c:v>
                </c:pt>
                <c:pt idx="54">
                  <c:v>0.14972746563574479</c:v>
                </c:pt>
                <c:pt idx="55">
                  <c:v>0.12951759566589174</c:v>
                </c:pt>
                <c:pt idx="56">
                  <c:v>0.11092083467945546</c:v>
                </c:pt>
                <c:pt idx="57">
                  <c:v>9.4049077376886905E-2</c:v>
                </c:pt>
                <c:pt idx="58">
                  <c:v>7.8950158300894066E-2</c:v>
                </c:pt>
                <c:pt idx="59">
                  <c:v>6.5615814774676554E-2</c:v>
                </c:pt>
                <c:pt idx="60">
                  <c:v>5.3990966513188063E-2</c:v>
                </c:pt>
                <c:pt idx="61">
                  <c:v>4.3983595980427156E-2</c:v>
                </c:pt>
                <c:pt idx="62">
                  <c:v>3.5474592846231424E-2</c:v>
                </c:pt>
                <c:pt idx="63">
                  <c:v>2.832703774160112E-2</c:v>
                </c:pt>
                <c:pt idx="64">
                  <c:v>2.2394530294842882E-2</c:v>
                </c:pt>
                <c:pt idx="65">
                  <c:v>1.752830049356854E-2</c:v>
                </c:pt>
                <c:pt idx="66">
                  <c:v>1.3582969233685602E-2</c:v>
                </c:pt>
                <c:pt idx="67">
                  <c:v>1.0420934814422592E-2</c:v>
                </c:pt>
                <c:pt idx="68">
                  <c:v>7.915451582979946E-3</c:v>
                </c:pt>
                <c:pt idx="69">
                  <c:v>5.9525324197758486E-3</c:v>
                </c:pt>
                <c:pt idx="70">
                  <c:v>4.4318484119380075E-3</c:v>
                </c:pt>
                <c:pt idx="71">
                  <c:v>3.2668190561999074E-3</c:v>
                </c:pt>
                <c:pt idx="72">
                  <c:v>2.3840882014648486E-3</c:v>
                </c:pt>
                <c:pt idx="73">
                  <c:v>1.7225689390536767E-3</c:v>
                </c:pt>
                <c:pt idx="74">
                  <c:v>1.2322191684730175E-3</c:v>
                </c:pt>
                <c:pt idx="75">
                  <c:v>8.7268269504576015E-4</c:v>
                </c:pt>
                <c:pt idx="76">
                  <c:v>6.1190193011376919E-4</c:v>
                </c:pt>
                <c:pt idx="77">
                  <c:v>4.247802705507529E-4</c:v>
                </c:pt>
                <c:pt idx="78">
                  <c:v>2.9194692579145951E-4</c:v>
                </c:pt>
                <c:pt idx="79">
                  <c:v>1.9865547139277237E-4</c:v>
                </c:pt>
                <c:pt idx="80">
                  <c:v>1.3383022576488537E-4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86-41F5-8AFD-D7C696E78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20128"/>
        <c:axId val="226919552"/>
      </c:scatterChart>
      <c:valAx>
        <c:axId val="22692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6919552"/>
        <c:crosses val="autoZero"/>
        <c:crossBetween val="midCat"/>
      </c:valAx>
      <c:valAx>
        <c:axId val="226919552"/>
        <c:scaling>
          <c:orientation val="minMax"/>
        </c:scaling>
        <c:delete val="1"/>
        <c:axPos val="l"/>
        <c:majorGridlines/>
        <c:numFmt formatCode="General" sourceLinked="1"/>
        <c:majorTickMark val="none"/>
        <c:minorTickMark val="none"/>
        <c:tickLblPos val="nextTo"/>
        <c:crossAx val="226920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969179595125"/>
          <c:y val="5.8627178841959171E-2"/>
          <c:w val="0.83636677841012452"/>
          <c:h val="0.69711300581856106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'Normal Dist'!$B$5:$B$85</c:f>
              <c:numCache>
                <c:formatCode>General</c:formatCode>
                <c:ptCount val="8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1.2999999999999998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1.7000000000000002</c:v>
                </c:pt>
                <c:pt idx="8">
                  <c:v>1.7999999999999998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2.4000000000000004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2.9000000000000004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3.3000000000000003</c:v>
                </c:pt>
                <c:pt idx="24">
                  <c:v>3.4000000000000004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3.8000000000000003</c:v>
                </c:pt>
                <c:pt idx="29">
                  <c:v>3.9000000000000004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4.3000000000000007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4.8000000000000007</c:v>
                </c:pt>
                <c:pt idx="39">
                  <c:v>4.9000000000000004</c:v>
                </c:pt>
                <c:pt idx="40">
                  <c:v>5</c:v>
                </c:pt>
                <c:pt idx="41">
                  <c:v>5.1000000000000005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5.6000000000000005</c:v>
                </c:pt>
                <c:pt idx="47">
                  <c:v>5.7</c:v>
                </c:pt>
                <c:pt idx="48">
                  <c:v>5.8000000000000007</c:v>
                </c:pt>
                <c:pt idx="49">
                  <c:v>5.9</c:v>
                </c:pt>
                <c:pt idx="50">
                  <c:v>6</c:v>
                </c:pt>
                <c:pt idx="51">
                  <c:v>6.1000000000000005</c:v>
                </c:pt>
                <c:pt idx="52">
                  <c:v>6.2</c:v>
                </c:pt>
                <c:pt idx="53">
                  <c:v>6.3000000000000007</c:v>
                </c:pt>
                <c:pt idx="54">
                  <c:v>6.4</c:v>
                </c:pt>
                <c:pt idx="55">
                  <c:v>6.5</c:v>
                </c:pt>
                <c:pt idx="56">
                  <c:v>6.6000000000000005</c:v>
                </c:pt>
                <c:pt idx="57">
                  <c:v>6.7</c:v>
                </c:pt>
                <c:pt idx="58">
                  <c:v>6.8000000000000007</c:v>
                </c:pt>
                <c:pt idx="59">
                  <c:v>6.9</c:v>
                </c:pt>
                <c:pt idx="60">
                  <c:v>7</c:v>
                </c:pt>
                <c:pt idx="61">
                  <c:v>7.1000000000000005</c:v>
                </c:pt>
                <c:pt idx="62">
                  <c:v>7.2</c:v>
                </c:pt>
                <c:pt idx="63">
                  <c:v>7.3000000000000007</c:v>
                </c:pt>
                <c:pt idx="64">
                  <c:v>7.4</c:v>
                </c:pt>
                <c:pt idx="65">
                  <c:v>7.5</c:v>
                </c:pt>
                <c:pt idx="66">
                  <c:v>7.6000000000000005</c:v>
                </c:pt>
                <c:pt idx="67">
                  <c:v>7.7</c:v>
                </c:pt>
                <c:pt idx="68">
                  <c:v>7.8000000000000007</c:v>
                </c:pt>
                <c:pt idx="69">
                  <c:v>7.9</c:v>
                </c:pt>
                <c:pt idx="70">
                  <c:v>8</c:v>
                </c:pt>
                <c:pt idx="71">
                  <c:v>8.1000000000000014</c:v>
                </c:pt>
                <c:pt idx="72">
                  <c:v>8.1999999999999993</c:v>
                </c:pt>
                <c:pt idx="73">
                  <c:v>8.3000000000000007</c:v>
                </c:pt>
                <c:pt idx="74">
                  <c:v>8.4</c:v>
                </c:pt>
                <c:pt idx="75">
                  <c:v>8.5</c:v>
                </c:pt>
                <c:pt idx="76">
                  <c:v>8.6000000000000014</c:v>
                </c:pt>
                <c:pt idx="77">
                  <c:v>8.6999999999999993</c:v>
                </c:pt>
                <c:pt idx="78">
                  <c:v>8.8000000000000007</c:v>
                </c:pt>
                <c:pt idx="79">
                  <c:v>8.9</c:v>
                </c:pt>
                <c:pt idx="80">
                  <c:v>9</c:v>
                </c:pt>
              </c:numCache>
            </c:numRef>
          </c:xVal>
          <c:yVal>
            <c:numRef>
              <c:f>'Normal Dist'!$C$5:$C$85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1.3582969233685634E-2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4.3983595980427233E-2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7.8950158300894177E-2</c:v>
                </c:pt>
                <c:pt idx="23">
                  <c:v>9.4049077376886975E-2</c:v>
                </c:pt>
                <c:pt idx="24">
                  <c:v>0.11092083467945563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0.17136859204780741</c:v>
                </c:pt>
                <c:pt idx="28">
                  <c:v>0.19418605498321304</c:v>
                </c:pt>
                <c:pt idx="29">
                  <c:v>0.21785217703255064</c:v>
                </c:pt>
                <c:pt idx="30">
                  <c:v>0.24197072451914337</c:v>
                </c:pt>
                <c:pt idx="31">
                  <c:v>0.26608524989875476</c:v>
                </c:pt>
                <c:pt idx="32">
                  <c:v>0.28969155276148278</c:v>
                </c:pt>
                <c:pt idx="33">
                  <c:v>0.31225393336676144</c:v>
                </c:pt>
                <c:pt idx="34">
                  <c:v>0.33322460289179973</c:v>
                </c:pt>
                <c:pt idx="35">
                  <c:v>0.35206532676429952</c:v>
                </c:pt>
                <c:pt idx="36">
                  <c:v>0.36827014030332328</c:v>
                </c:pt>
                <c:pt idx="37">
                  <c:v>0.38138781546052414</c:v>
                </c:pt>
                <c:pt idx="38">
                  <c:v>0.39104269397545599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0.39695254747701175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0.36827014030332328</c:v>
                </c:pt>
                <c:pt idx="45">
                  <c:v>0.35206532676429952</c:v>
                </c:pt>
                <c:pt idx="46">
                  <c:v>0.33322460289179956</c:v>
                </c:pt>
                <c:pt idx="47">
                  <c:v>0.31225393336676122</c:v>
                </c:pt>
                <c:pt idx="48">
                  <c:v>0.28969155276148256</c:v>
                </c:pt>
                <c:pt idx="49">
                  <c:v>0.26608524989875476</c:v>
                </c:pt>
                <c:pt idx="50">
                  <c:v>0.24197072451914337</c:v>
                </c:pt>
                <c:pt idx="51">
                  <c:v>0.21785217703255041</c:v>
                </c:pt>
                <c:pt idx="52">
                  <c:v>0.19418605498321292</c:v>
                </c:pt>
                <c:pt idx="53">
                  <c:v>0.17136859204780719</c:v>
                </c:pt>
                <c:pt idx="54">
                  <c:v>0.14972746563574479</c:v>
                </c:pt>
                <c:pt idx="55">
                  <c:v>0.12951759566589174</c:v>
                </c:pt>
                <c:pt idx="56">
                  <c:v>0.11092083467945546</c:v>
                </c:pt>
                <c:pt idx="57">
                  <c:v>9.4049077376886905E-2</c:v>
                </c:pt>
                <c:pt idx="58">
                  <c:v>7.8950158300894066E-2</c:v>
                </c:pt>
                <c:pt idx="59">
                  <c:v>6.5615814774676554E-2</c:v>
                </c:pt>
                <c:pt idx="60">
                  <c:v>5.3990966513188063E-2</c:v>
                </c:pt>
                <c:pt idx="61">
                  <c:v>4.3983595980427156E-2</c:v>
                </c:pt>
                <c:pt idx="62">
                  <c:v>3.5474592846231424E-2</c:v>
                </c:pt>
                <c:pt idx="63">
                  <c:v>2.832703774160112E-2</c:v>
                </c:pt>
                <c:pt idx="64">
                  <c:v>2.2394530294842882E-2</c:v>
                </c:pt>
                <c:pt idx="65">
                  <c:v>1.752830049356854E-2</c:v>
                </c:pt>
                <c:pt idx="66">
                  <c:v>1.3582969233685602E-2</c:v>
                </c:pt>
                <c:pt idx="67">
                  <c:v>1.0420934814422592E-2</c:v>
                </c:pt>
                <c:pt idx="68">
                  <c:v>7.915451582979946E-3</c:v>
                </c:pt>
                <c:pt idx="69">
                  <c:v>5.9525324197758486E-3</c:v>
                </c:pt>
                <c:pt idx="70">
                  <c:v>4.4318484119380075E-3</c:v>
                </c:pt>
                <c:pt idx="71">
                  <c:v>3.2668190561999074E-3</c:v>
                </c:pt>
                <c:pt idx="72">
                  <c:v>2.3840882014648486E-3</c:v>
                </c:pt>
                <c:pt idx="73">
                  <c:v>1.7225689390536767E-3</c:v>
                </c:pt>
                <c:pt idx="74">
                  <c:v>1.2322191684730175E-3</c:v>
                </c:pt>
                <c:pt idx="75">
                  <c:v>8.7268269504576015E-4</c:v>
                </c:pt>
                <c:pt idx="76">
                  <c:v>6.1190193011376919E-4</c:v>
                </c:pt>
                <c:pt idx="77">
                  <c:v>4.247802705507529E-4</c:v>
                </c:pt>
                <c:pt idx="78">
                  <c:v>2.9194692579145951E-4</c:v>
                </c:pt>
                <c:pt idx="79">
                  <c:v>1.9865547139277237E-4</c:v>
                </c:pt>
                <c:pt idx="80">
                  <c:v>1.3383022576488537E-4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EC-480B-A067-4345A3529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766784"/>
        <c:axId val="229066432"/>
      </c:scatterChart>
      <c:valAx>
        <c:axId val="22876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90733634780800898"/>
              <c:y val="0.76102071381112002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crossAx val="229066432"/>
        <c:crosses val="autoZero"/>
        <c:crossBetween val="midCat"/>
      </c:valAx>
      <c:valAx>
        <c:axId val="2290664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f(x)</a:t>
                </a:r>
              </a:p>
            </c:rich>
          </c:tx>
          <c:layout>
            <c:manualLayout>
              <c:xMode val="edge"/>
              <c:yMode val="edge"/>
              <c:x val="2.8121670434760007E-2"/>
              <c:y val="8.1889780803987594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876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414337</xdr:colOff>
      <xdr:row>6</xdr:row>
      <xdr:rowOff>57150</xdr:rowOff>
    </xdr:from>
    <xdr:to>
      <xdr:col>13</xdr:col>
      <xdr:colOff>109537</xdr:colOff>
      <xdr:row>20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4</xdr:row>
      <xdr:rowOff>19051</xdr:rowOff>
    </xdr:from>
    <xdr:to>
      <xdr:col>11</xdr:col>
      <xdr:colOff>409575</xdr:colOff>
      <xdr:row>13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223837</xdr:colOff>
      <xdr:row>16</xdr:row>
      <xdr:rowOff>161925</xdr:rowOff>
    </xdr:from>
    <xdr:to>
      <xdr:col>9</xdr:col>
      <xdr:colOff>433387</xdr:colOff>
      <xdr:row>31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395287</xdr:colOff>
      <xdr:row>4</xdr:row>
      <xdr:rowOff>171450</xdr:rowOff>
    </xdr:from>
    <xdr:to>
      <xdr:col>11</xdr:col>
      <xdr:colOff>90487</xdr:colOff>
      <xdr:row>19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452437</xdr:colOff>
      <xdr:row>8</xdr:row>
      <xdr:rowOff>95250</xdr:rowOff>
    </xdr:from>
    <xdr:to>
      <xdr:col>11</xdr:col>
      <xdr:colOff>280987</xdr:colOff>
      <xdr:row>22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7</xdr:row>
      <xdr:rowOff>57150</xdr:rowOff>
    </xdr:from>
    <xdr:to>
      <xdr:col>12</xdr:col>
      <xdr:colOff>114300</xdr:colOff>
      <xdr:row>21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142875</xdr:rowOff>
    </xdr:from>
    <xdr:to>
      <xdr:col>10</xdr:col>
      <xdr:colOff>219075</xdr:colOff>
      <xdr:row>13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276225</xdr:colOff>
      <xdr:row>14</xdr:row>
      <xdr:rowOff>38100</xdr:rowOff>
    </xdr:from>
    <xdr:to>
      <xdr:col>10</xdr:col>
      <xdr:colOff>466725</xdr:colOff>
      <xdr:row>26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20" sqref="B20"/>
    </sheetView>
  </sheetViews>
  <sheetFormatPr defaultRowHeight="15" x14ac:dyDescent="0.25"/>
  <cols>
    <col min="1" max="1" width="11.125" customWidth="1"/>
    <col min="2" max="2" width="8.25" customWidth="1"/>
    <col min="3" max="3" width="7.375" customWidth="1"/>
    <col min="4" max="4" width="11.87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0</v>
      </c>
      <c r="B2" s="1">
        <v>38</v>
      </c>
      <c r="C2" s="6">
        <f>B2/B$9</f>
        <v>0.19</v>
      </c>
      <c r="D2" s="6">
        <f>C2</f>
        <v>0.19</v>
      </c>
    </row>
    <row r="3" spans="1:4" x14ac:dyDescent="0.25">
      <c r="A3" s="1">
        <v>1</v>
      </c>
      <c r="B3" s="1">
        <v>64</v>
      </c>
      <c r="C3" s="6">
        <f t="shared" ref="C3:C8" si="0">B3/B$9</f>
        <v>0.32</v>
      </c>
      <c r="D3" s="6">
        <f>D2+C3</f>
        <v>0.51</v>
      </c>
    </row>
    <row r="4" spans="1:4" x14ac:dyDescent="0.25">
      <c r="A4" s="1">
        <v>2</v>
      </c>
      <c r="B4" s="1">
        <v>33</v>
      </c>
      <c r="C4" s="6">
        <f t="shared" si="0"/>
        <v>0.16500000000000001</v>
      </c>
      <c r="D4" s="6">
        <f t="shared" ref="D4:D8" si="1">D3+C4</f>
        <v>0.67500000000000004</v>
      </c>
    </row>
    <row r="5" spans="1:4" x14ac:dyDescent="0.25">
      <c r="A5" s="1">
        <v>3</v>
      </c>
      <c r="B5" s="1">
        <v>24</v>
      </c>
      <c r="C5" s="6">
        <f t="shared" si="0"/>
        <v>0.12</v>
      </c>
      <c r="D5" s="6">
        <f t="shared" si="1"/>
        <v>0.79500000000000004</v>
      </c>
    </row>
    <row r="6" spans="1:4" x14ac:dyDescent="0.25">
      <c r="A6" s="1">
        <v>4</v>
      </c>
      <c r="B6" s="1">
        <v>19</v>
      </c>
      <c r="C6" s="6">
        <f t="shared" si="0"/>
        <v>9.5000000000000001E-2</v>
      </c>
      <c r="D6" s="6">
        <f t="shared" si="1"/>
        <v>0.89</v>
      </c>
    </row>
    <row r="7" spans="1:4" x14ac:dyDescent="0.25">
      <c r="A7" s="1">
        <v>5</v>
      </c>
      <c r="B7" s="1">
        <v>13</v>
      </c>
      <c r="C7" s="6">
        <f t="shared" si="0"/>
        <v>6.5000000000000002E-2</v>
      </c>
      <c r="D7" s="6">
        <f t="shared" si="1"/>
        <v>0.95500000000000007</v>
      </c>
    </row>
    <row r="8" spans="1:4" x14ac:dyDescent="0.25">
      <c r="A8" s="1" t="s">
        <v>4</v>
      </c>
      <c r="B8" s="1">
        <v>9</v>
      </c>
      <c r="C8" s="6">
        <f t="shared" si="0"/>
        <v>4.4999999999999998E-2</v>
      </c>
      <c r="D8" s="6">
        <f t="shared" si="1"/>
        <v>1</v>
      </c>
    </row>
    <row r="9" spans="1:4" x14ac:dyDescent="0.25">
      <c r="A9" s="3"/>
      <c r="B9" s="3">
        <f>SUM(B2:B8)</f>
        <v>200</v>
      </c>
      <c r="C9" s="4">
        <f>SUM(C2:C8)</f>
        <v>1</v>
      </c>
      <c r="D9" s="3"/>
    </row>
    <row r="12" spans="1:4" x14ac:dyDescent="0.25">
      <c r="A12" t="s">
        <v>5</v>
      </c>
      <c r="C12">
        <f>SUMPRODUCT(A2:A8,C2:C8)</f>
        <v>1.7150000000000001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12" sqref="D12"/>
    </sheetView>
  </sheetViews>
  <sheetFormatPr defaultRowHeight="15" x14ac:dyDescent="0.25"/>
  <cols>
    <col min="1" max="1" width="18.25" customWidth="1"/>
    <col min="2" max="3" width="11.75" customWidth="1"/>
  </cols>
  <sheetData>
    <row r="1" spans="1:3" x14ac:dyDescent="0.25">
      <c r="B1" s="16" t="s">
        <v>11</v>
      </c>
      <c r="C1" s="16"/>
    </row>
    <row r="2" spans="1:3" x14ac:dyDescent="0.25">
      <c r="A2" s="7"/>
      <c r="B2" s="8">
        <v>2009</v>
      </c>
      <c r="C2" s="8">
        <v>2010</v>
      </c>
    </row>
    <row r="3" spans="1:3" x14ac:dyDescent="0.25">
      <c r="A3" s="11" t="s">
        <v>6</v>
      </c>
      <c r="B3" s="10">
        <v>9.4E-2</v>
      </c>
      <c r="C3" s="9">
        <v>8.2000000000000003E-2</v>
      </c>
    </row>
    <row r="4" spans="1:3" x14ac:dyDescent="0.25">
      <c r="A4" s="11" t="s">
        <v>7</v>
      </c>
      <c r="B4" s="10">
        <v>7.0000000000000007E-2</v>
      </c>
      <c r="C4" s="9">
        <v>5.3999999999999999E-2</v>
      </c>
    </row>
    <row r="5" spans="1:3" x14ac:dyDescent="0.25">
      <c r="A5" s="11" t="s">
        <v>8</v>
      </c>
      <c r="B5" s="10">
        <v>0.129</v>
      </c>
      <c r="C5" s="9">
        <v>0.11600000000000001</v>
      </c>
    </row>
    <row r="6" spans="1:3" x14ac:dyDescent="0.25">
      <c r="A6" s="11" t="s">
        <v>9</v>
      </c>
      <c r="B6" s="10">
        <v>8.3000000000000004E-2</v>
      </c>
      <c r="C6" s="9">
        <v>7.2999999999999995E-2</v>
      </c>
    </row>
    <row r="7" spans="1:3" x14ac:dyDescent="0.25">
      <c r="A7" s="11" t="s">
        <v>10</v>
      </c>
      <c r="B7" s="10">
        <v>6.9000000000000006E-2</v>
      </c>
      <c r="C7" s="9">
        <v>5.7000000000000002E-2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22" sqref="B22"/>
    </sheetView>
  </sheetViews>
  <sheetFormatPr defaultRowHeight="15" x14ac:dyDescent="0.25"/>
  <cols>
    <col min="3" max="3" width="10.625" bestFit="1" customWidth="1"/>
  </cols>
  <sheetData>
    <row r="2" spans="2:3" x14ac:dyDescent="0.25">
      <c r="B2" t="s">
        <v>14</v>
      </c>
      <c r="C2" s="12">
        <v>4389</v>
      </c>
    </row>
    <row r="3" spans="2:3" x14ac:dyDescent="0.25">
      <c r="B3" t="s">
        <v>12</v>
      </c>
      <c r="C3" s="12">
        <v>8912</v>
      </c>
    </row>
    <row r="4" spans="2:3" x14ac:dyDescent="0.25">
      <c r="B4" t="s">
        <v>15</v>
      </c>
      <c r="C4" s="12">
        <v>3299</v>
      </c>
    </row>
    <row r="5" spans="2:3" x14ac:dyDescent="0.25">
      <c r="B5" t="s">
        <v>13</v>
      </c>
      <c r="C5" s="12">
        <v>5107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1" sqref="B21"/>
    </sheetView>
  </sheetViews>
  <sheetFormatPr defaultRowHeight="15" x14ac:dyDescent="0.25"/>
  <cols>
    <col min="2" max="2" width="19.875" style="1" customWidth="1"/>
  </cols>
  <sheetData>
    <row r="1" spans="1:2" x14ac:dyDescent="0.25">
      <c r="B1" s="1" t="s">
        <v>11</v>
      </c>
    </row>
    <row r="2" spans="1:2" x14ac:dyDescent="0.25">
      <c r="A2">
        <v>2000</v>
      </c>
      <c r="B2" s="5">
        <v>4</v>
      </c>
    </row>
    <row r="3" spans="1:2" x14ac:dyDescent="0.25">
      <c r="A3">
        <f>A2+1</f>
        <v>2001</v>
      </c>
      <c r="B3" s="5">
        <v>4.7</v>
      </c>
    </row>
    <row r="4" spans="1:2" x14ac:dyDescent="0.25">
      <c r="A4">
        <f t="shared" ref="A4:A12" si="0">A3+1</f>
        <v>2002</v>
      </c>
      <c r="B4" s="5">
        <v>5.8</v>
      </c>
    </row>
    <row r="5" spans="1:2" x14ac:dyDescent="0.25">
      <c r="A5">
        <f t="shared" si="0"/>
        <v>2003</v>
      </c>
      <c r="B5" s="5">
        <v>6</v>
      </c>
    </row>
    <row r="6" spans="1:2" x14ac:dyDescent="0.25">
      <c r="A6">
        <f t="shared" si="0"/>
        <v>2004</v>
      </c>
      <c r="B6" s="5">
        <v>5.5</v>
      </c>
    </row>
    <row r="7" spans="1:2" x14ac:dyDescent="0.25">
      <c r="A7">
        <f t="shared" si="0"/>
        <v>2005</v>
      </c>
      <c r="B7" s="5">
        <v>5.0999999999999996</v>
      </c>
    </row>
    <row r="8" spans="1:2" x14ac:dyDescent="0.25">
      <c r="A8">
        <f t="shared" si="0"/>
        <v>2006</v>
      </c>
      <c r="B8" s="5">
        <v>4.5999999999999996</v>
      </c>
    </row>
    <row r="9" spans="1:2" x14ac:dyDescent="0.25">
      <c r="A9">
        <f t="shared" si="0"/>
        <v>2007</v>
      </c>
      <c r="B9" s="5">
        <v>4.5999999999999996</v>
      </c>
    </row>
    <row r="10" spans="1:2" x14ac:dyDescent="0.25">
      <c r="A10">
        <f t="shared" si="0"/>
        <v>2008</v>
      </c>
      <c r="B10" s="5">
        <v>5.8</v>
      </c>
    </row>
    <row r="11" spans="1:2" x14ac:dyDescent="0.25">
      <c r="A11">
        <f t="shared" si="0"/>
        <v>2009</v>
      </c>
      <c r="B11" s="5">
        <v>9.3000000000000007</v>
      </c>
    </row>
    <row r="12" spans="1:2" x14ac:dyDescent="0.25">
      <c r="A12">
        <f t="shared" si="0"/>
        <v>2010</v>
      </c>
      <c r="B12" s="5">
        <v>9.8000000000000007</v>
      </c>
    </row>
    <row r="16" spans="1:2" x14ac:dyDescent="0.25">
      <c r="B16" s="5">
        <f>MEDIAN(B2:B12)</f>
        <v>5.5</v>
      </c>
    </row>
    <row r="17" spans="2:2" x14ac:dyDescent="0.25">
      <c r="B17" s="5">
        <f>AVERAGE(B2:B12)</f>
        <v>5.9272727272727277</v>
      </c>
    </row>
    <row r="21" spans="2:2" x14ac:dyDescent="0.25">
      <c r="B21" s="1" t="e">
        <f>std</f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5"/>
  <sheetViews>
    <sheetView workbookViewId="0">
      <selection activeCell="E33" sqref="E33"/>
    </sheetView>
  </sheetViews>
  <sheetFormatPr defaultRowHeight="15" x14ac:dyDescent="0.25"/>
  <cols>
    <col min="1" max="1" width="15.625" customWidth="1"/>
    <col min="2" max="13" width="9" customWidth="1"/>
  </cols>
  <sheetData>
    <row r="4" spans="1:13" x14ac:dyDescent="0.25">
      <c r="A4" t="s">
        <v>16</v>
      </c>
      <c r="B4" s="1">
        <v>10</v>
      </c>
      <c r="C4" s="1">
        <v>8</v>
      </c>
      <c r="D4" s="1">
        <v>9</v>
      </c>
      <c r="E4" s="1">
        <v>3</v>
      </c>
      <c r="F4" s="1">
        <v>1</v>
      </c>
      <c r="G4" s="1">
        <v>2</v>
      </c>
      <c r="H4" s="1">
        <v>5</v>
      </c>
      <c r="I4" s="1">
        <v>6</v>
      </c>
      <c r="J4" s="1">
        <v>7</v>
      </c>
      <c r="K4" s="1">
        <v>8</v>
      </c>
      <c r="L4" s="1">
        <v>2</v>
      </c>
      <c r="M4" s="1">
        <v>3</v>
      </c>
    </row>
    <row r="5" spans="1:13" x14ac:dyDescent="0.25">
      <c r="A5" t="s">
        <v>17</v>
      </c>
      <c r="B5" s="12">
        <v>40</v>
      </c>
      <c r="C5" s="12">
        <v>15</v>
      </c>
      <c r="D5" s="12">
        <v>24</v>
      </c>
      <c r="E5" s="12">
        <v>20</v>
      </c>
      <c r="F5" s="12">
        <v>10</v>
      </c>
      <c r="G5" s="12">
        <v>35</v>
      </c>
      <c r="H5" s="12">
        <v>50</v>
      </c>
      <c r="I5" s="12">
        <v>70</v>
      </c>
      <c r="J5" s="12">
        <v>18</v>
      </c>
      <c r="K5" s="12">
        <v>25</v>
      </c>
      <c r="L5" s="12">
        <v>100</v>
      </c>
      <c r="M5" s="12">
        <v>60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3" sqref="C13"/>
    </sheetView>
  </sheetViews>
  <sheetFormatPr defaultRowHeight="15" x14ac:dyDescent="0.25"/>
  <sheetData>
    <row r="1" spans="1:3" x14ac:dyDescent="0.25">
      <c r="A1" s="15" t="s">
        <v>20</v>
      </c>
      <c r="B1" s="15" t="s">
        <v>18</v>
      </c>
      <c r="C1" s="8" t="s">
        <v>19</v>
      </c>
    </row>
    <row r="2" spans="1:3" x14ac:dyDescent="0.25">
      <c r="A2" s="13">
        <v>1</v>
      </c>
      <c r="B2" s="13">
        <v>115</v>
      </c>
      <c r="C2" s="13">
        <v>34</v>
      </c>
    </row>
    <row r="3" spans="1:3" x14ac:dyDescent="0.25">
      <c r="A3" s="13">
        <v>2</v>
      </c>
      <c r="B3" s="13">
        <v>87</v>
      </c>
      <c r="C3" s="13">
        <v>18</v>
      </c>
    </row>
    <row r="4" spans="1:3" x14ac:dyDescent="0.25">
      <c r="A4" s="13">
        <v>3</v>
      </c>
      <c r="B4" s="13">
        <v>104</v>
      </c>
      <c r="C4" s="13">
        <v>28</v>
      </c>
    </row>
    <row r="5" spans="1:3" x14ac:dyDescent="0.25">
      <c r="A5" s="13">
        <v>4</v>
      </c>
      <c r="B5" s="13">
        <v>121</v>
      </c>
      <c r="C5" s="13">
        <v>26</v>
      </c>
    </row>
    <row r="6" spans="1:3" x14ac:dyDescent="0.25">
      <c r="A6" s="13">
        <v>5</v>
      </c>
      <c r="B6" s="13">
        <v>96</v>
      </c>
      <c r="C6" s="13">
        <v>19</v>
      </c>
    </row>
    <row r="7" spans="1:3" x14ac:dyDescent="0.25">
      <c r="A7" s="13">
        <v>6</v>
      </c>
      <c r="B7" s="13">
        <v>99</v>
      </c>
      <c r="C7" s="13">
        <v>20</v>
      </c>
    </row>
    <row r="8" spans="1:3" x14ac:dyDescent="0.25">
      <c r="A8" s="13">
        <v>7</v>
      </c>
      <c r="B8" s="13">
        <v>136</v>
      </c>
      <c r="C8" s="13">
        <v>26</v>
      </c>
    </row>
    <row r="12" spans="1:3" x14ac:dyDescent="0.25">
      <c r="A12" t="s">
        <v>21</v>
      </c>
      <c r="C12">
        <f>CORREL(B2:B8,C2:C8)</f>
        <v>0.61594233637457607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activeCell="M11" sqref="M11"/>
    </sheetView>
  </sheetViews>
  <sheetFormatPr defaultRowHeight="15" x14ac:dyDescent="0.25"/>
  <cols>
    <col min="1" max="2" width="9.125" style="1"/>
    <col min="3" max="3" width="12" style="1" bestFit="1" customWidth="1"/>
  </cols>
  <sheetData>
    <row r="1" spans="1:14" x14ac:dyDescent="0.25">
      <c r="A1" s="1" t="s">
        <v>22</v>
      </c>
      <c r="B1" s="1">
        <v>5</v>
      </c>
    </row>
    <row r="2" spans="1:14" x14ac:dyDescent="0.25">
      <c r="A2" s="1" t="s">
        <v>23</v>
      </c>
      <c r="B2" s="1">
        <v>1</v>
      </c>
    </row>
    <row r="4" spans="1:14" x14ac:dyDescent="0.25">
      <c r="A4" s="14" t="s">
        <v>24</v>
      </c>
      <c r="B4" s="14" t="s">
        <v>26</v>
      </c>
      <c r="C4" s="14" t="s">
        <v>25</v>
      </c>
    </row>
    <row r="5" spans="1:14" x14ac:dyDescent="0.25">
      <c r="A5" s="1">
        <v>-4</v>
      </c>
      <c r="B5" s="1">
        <f>A5*$B$2+$B$1</f>
        <v>1</v>
      </c>
      <c r="C5" s="1">
        <f>_xlfn.NORM.DIST(B5,$B$1,$B$2,FALSE)</f>
        <v>1.3383022576488537E-4</v>
      </c>
      <c r="M5">
        <f>_xlfn.NORM.S.DIST(2,TRUE)</f>
        <v>0.97724986805182079</v>
      </c>
    </row>
    <row r="6" spans="1:14" x14ac:dyDescent="0.25">
      <c r="A6" s="1">
        <v>-3.9</v>
      </c>
      <c r="B6" s="1">
        <f t="shared" ref="B6:B69" si="0">A6*$B$2+$B$1</f>
        <v>1.1000000000000001</v>
      </c>
      <c r="C6" s="1">
        <f t="shared" ref="C6:C69" si="1">_xlfn.NORM.DIST(B6,$B$1,$B$2,FALSE)</f>
        <v>1.9865547139277272E-4</v>
      </c>
    </row>
    <row r="7" spans="1:14" x14ac:dyDescent="0.25">
      <c r="A7" s="1">
        <v>-3.8</v>
      </c>
      <c r="B7" s="1">
        <f t="shared" si="0"/>
        <v>1.2000000000000002</v>
      </c>
      <c r="C7" s="1">
        <f t="shared" si="1"/>
        <v>2.9194692579146027E-4</v>
      </c>
      <c r="M7">
        <f>_xlfn.NORM.S.INV(0.2)</f>
        <v>-0.84162123357291452</v>
      </c>
    </row>
    <row r="8" spans="1:14" x14ac:dyDescent="0.25">
      <c r="A8" s="1">
        <v>-3.7</v>
      </c>
      <c r="B8" s="1">
        <f t="shared" si="0"/>
        <v>1.2999999999999998</v>
      </c>
      <c r="C8" s="1">
        <f t="shared" si="1"/>
        <v>4.2478027055075143E-4</v>
      </c>
      <c r="M8">
        <f>_xlfn.NORM.S.INV(0.95)</f>
        <v>1.6448536269514715</v>
      </c>
      <c r="N8">
        <f>M8*0.1</f>
        <v>0.16448536269514716</v>
      </c>
    </row>
    <row r="9" spans="1:14" x14ac:dyDescent="0.25">
      <c r="A9" s="1">
        <v>-3.6</v>
      </c>
      <c r="B9" s="1">
        <f t="shared" si="0"/>
        <v>1.4</v>
      </c>
      <c r="C9" s="1">
        <f t="shared" si="1"/>
        <v>6.119019301137719E-4</v>
      </c>
    </row>
    <row r="10" spans="1:14" x14ac:dyDescent="0.25">
      <c r="A10" s="1">
        <v>-3.5</v>
      </c>
      <c r="B10" s="1">
        <f t="shared" si="0"/>
        <v>1.5</v>
      </c>
      <c r="C10" s="1">
        <f t="shared" si="1"/>
        <v>8.7268269504576015E-4</v>
      </c>
      <c r="M10">
        <f>_xlfn.NORM.S.DIST(1.25,TRUE)</f>
        <v>0.89435022633314476</v>
      </c>
    </row>
    <row r="11" spans="1:14" x14ac:dyDescent="0.25">
      <c r="A11" s="1">
        <v>-3.4</v>
      </c>
      <c r="B11" s="1">
        <f t="shared" si="0"/>
        <v>1.6</v>
      </c>
      <c r="C11" s="1">
        <f t="shared" si="1"/>
        <v>1.2322191684730199E-3</v>
      </c>
    </row>
    <row r="12" spans="1:14" x14ac:dyDescent="0.25">
      <c r="A12" s="1">
        <v>-3.3</v>
      </c>
      <c r="B12" s="1">
        <f t="shared" si="0"/>
        <v>1.7000000000000002</v>
      </c>
      <c r="C12" s="1">
        <f t="shared" si="1"/>
        <v>1.7225689390536812E-3</v>
      </c>
    </row>
    <row r="13" spans="1:14" x14ac:dyDescent="0.25">
      <c r="A13" s="1">
        <v>-3.2</v>
      </c>
      <c r="B13" s="1">
        <f t="shared" si="0"/>
        <v>1.7999999999999998</v>
      </c>
      <c r="C13" s="1">
        <f t="shared" si="1"/>
        <v>2.3840882014648404E-3</v>
      </c>
    </row>
    <row r="14" spans="1:14" x14ac:dyDescent="0.25">
      <c r="A14" s="1">
        <v>-3.1</v>
      </c>
      <c r="B14" s="1">
        <f t="shared" si="0"/>
        <v>1.9</v>
      </c>
      <c r="C14" s="1">
        <f t="shared" si="1"/>
        <v>3.2668190561999182E-3</v>
      </c>
    </row>
    <row r="15" spans="1:14" x14ac:dyDescent="0.25">
      <c r="A15" s="1">
        <v>-3</v>
      </c>
      <c r="B15" s="1">
        <f t="shared" si="0"/>
        <v>2</v>
      </c>
      <c r="C15" s="1">
        <f t="shared" si="1"/>
        <v>4.4318484119380075E-3</v>
      </c>
    </row>
    <row r="16" spans="1:14" x14ac:dyDescent="0.25">
      <c r="A16" s="1">
        <v>-2.9</v>
      </c>
      <c r="B16" s="1">
        <f t="shared" si="0"/>
        <v>2.1</v>
      </c>
      <c r="C16" s="1">
        <f t="shared" si="1"/>
        <v>5.9525324197758538E-3</v>
      </c>
    </row>
    <row r="17" spans="1:3" x14ac:dyDescent="0.25">
      <c r="A17" s="1">
        <v>-2.8</v>
      </c>
      <c r="B17" s="1">
        <f t="shared" si="0"/>
        <v>2.2000000000000002</v>
      </c>
      <c r="C17" s="1">
        <f t="shared" si="1"/>
        <v>7.9154515829799686E-3</v>
      </c>
    </row>
    <row r="18" spans="1:3" x14ac:dyDescent="0.25">
      <c r="A18" s="1">
        <v>-2.7</v>
      </c>
      <c r="B18" s="1">
        <f t="shared" si="0"/>
        <v>2.2999999999999998</v>
      </c>
      <c r="C18" s="1">
        <f t="shared" si="1"/>
        <v>1.0420934814422592E-2</v>
      </c>
    </row>
    <row r="19" spans="1:3" x14ac:dyDescent="0.25">
      <c r="A19" s="1">
        <v>-2.5999999999999996</v>
      </c>
      <c r="B19" s="1">
        <f t="shared" si="0"/>
        <v>2.4000000000000004</v>
      </c>
      <c r="C19" s="1">
        <f t="shared" si="1"/>
        <v>1.3582969233685634E-2</v>
      </c>
    </row>
    <row r="20" spans="1:3" x14ac:dyDescent="0.25">
      <c r="A20" s="1">
        <v>-2.5</v>
      </c>
      <c r="B20" s="1">
        <f t="shared" si="0"/>
        <v>2.5</v>
      </c>
      <c r="C20" s="1">
        <f t="shared" si="1"/>
        <v>1.752830049356854E-2</v>
      </c>
    </row>
    <row r="21" spans="1:3" x14ac:dyDescent="0.25">
      <c r="A21" s="1">
        <v>-2.4</v>
      </c>
      <c r="B21" s="1">
        <f t="shared" si="0"/>
        <v>2.6</v>
      </c>
      <c r="C21" s="1">
        <f t="shared" si="1"/>
        <v>2.2394530294842899E-2</v>
      </c>
    </row>
    <row r="22" spans="1:3" x14ac:dyDescent="0.25">
      <c r="A22" s="1">
        <v>-2.2999999999999998</v>
      </c>
      <c r="B22" s="1">
        <f t="shared" si="0"/>
        <v>2.7</v>
      </c>
      <c r="C22" s="1">
        <f t="shared" si="1"/>
        <v>2.8327037741601186E-2</v>
      </c>
    </row>
    <row r="23" spans="1:3" x14ac:dyDescent="0.25">
      <c r="A23" s="1">
        <v>-2.2000000000000002</v>
      </c>
      <c r="B23" s="1">
        <f t="shared" si="0"/>
        <v>2.8</v>
      </c>
      <c r="C23" s="1">
        <f t="shared" si="1"/>
        <v>3.5474592846231424E-2</v>
      </c>
    </row>
    <row r="24" spans="1:3" x14ac:dyDescent="0.25">
      <c r="A24" s="1">
        <v>-2.0999999999999996</v>
      </c>
      <c r="B24" s="1">
        <f t="shared" si="0"/>
        <v>2.9000000000000004</v>
      </c>
      <c r="C24" s="1">
        <f t="shared" si="1"/>
        <v>4.3983595980427233E-2</v>
      </c>
    </row>
    <row r="25" spans="1:3" x14ac:dyDescent="0.25">
      <c r="A25" s="1">
        <v>-2</v>
      </c>
      <c r="B25" s="1">
        <f t="shared" si="0"/>
        <v>3</v>
      </c>
      <c r="C25" s="1">
        <f t="shared" si="1"/>
        <v>5.3990966513188063E-2</v>
      </c>
    </row>
    <row r="26" spans="1:3" x14ac:dyDescent="0.25">
      <c r="A26" s="1">
        <v>-1.9</v>
      </c>
      <c r="B26" s="1">
        <f t="shared" si="0"/>
        <v>3.1</v>
      </c>
      <c r="C26" s="1">
        <f t="shared" si="1"/>
        <v>6.5615814774676595E-2</v>
      </c>
    </row>
    <row r="27" spans="1:3" x14ac:dyDescent="0.25">
      <c r="A27" s="1">
        <v>-1.7999999999999998</v>
      </c>
      <c r="B27" s="1">
        <f t="shared" si="0"/>
        <v>3.2</v>
      </c>
      <c r="C27" s="1">
        <f t="shared" si="1"/>
        <v>7.8950158300894177E-2</v>
      </c>
    </row>
    <row r="28" spans="1:3" x14ac:dyDescent="0.25">
      <c r="A28" s="1">
        <v>-1.6999999999999997</v>
      </c>
      <c r="B28" s="1">
        <f t="shared" si="0"/>
        <v>3.3000000000000003</v>
      </c>
      <c r="C28" s="1">
        <f t="shared" si="1"/>
        <v>9.4049077376886975E-2</v>
      </c>
    </row>
    <row r="29" spans="1:3" x14ac:dyDescent="0.25">
      <c r="A29" s="1">
        <v>-1.5999999999999996</v>
      </c>
      <c r="B29" s="1">
        <f t="shared" si="0"/>
        <v>3.4000000000000004</v>
      </c>
      <c r="C29" s="1">
        <f t="shared" si="1"/>
        <v>0.11092083467945563</v>
      </c>
    </row>
    <row r="30" spans="1:3" x14ac:dyDescent="0.25">
      <c r="A30" s="1">
        <v>-1.5</v>
      </c>
      <c r="B30" s="1">
        <f t="shared" si="0"/>
        <v>3.5</v>
      </c>
      <c r="C30" s="1">
        <f t="shared" si="1"/>
        <v>0.12951759566589174</v>
      </c>
    </row>
    <row r="31" spans="1:3" x14ac:dyDescent="0.25">
      <c r="A31" s="1">
        <v>-1.4</v>
      </c>
      <c r="B31" s="1">
        <f t="shared" si="0"/>
        <v>3.6</v>
      </c>
      <c r="C31" s="1">
        <f t="shared" si="1"/>
        <v>0.14972746563574488</v>
      </c>
    </row>
    <row r="32" spans="1:3" x14ac:dyDescent="0.25">
      <c r="A32" s="1">
        <v>-1.2999999999999998</v>
      </c>
      <c r="B32" s="1">
        <f t="shared" si="0"/>
        <v>3.7</v>
      </c>
      <c r="C32" s="1">
        <f t="shared" si="1"/>
        <v>0.17136859204780741</v>
      </c>
    </row>
    <row r="33" spans="1:3" x14ac:dyDescent="0.25">
      <c r="A33" s="1">
        <v>-1.1999999999999997</v>
      </c>
      <c r="B33" s="1">
        <f t="shared" si="0"/>
        <v>3.8000000000000003</v>
      </c>
      <c r="C33" s="1">
        <f t="shared" si="1"/>
        <v>0.19418605498321304</v>
      </c>
    </row>
    <row r="34" spans="1:3" x14ac:dyDescent="0.25">
      <c r="A34" s="1">
        <v>-1.0999999999999996</v>
      </c>
      <c r="B34" s="1">
        <f t="shared" si="0"/>
        <v>3.9000000000000004</v>
      </c>
      <c r="C34" s="1">
        <f t="shared" si="1"/>
        <v>0.21785217703255064</v>
      </c>
    </row>
    <row r="35" spans="1:3" x14ac:dyDescent="0.25">
      <c r="A35" s="1">
        <v>-1</v>
      </c>
      <c r="B35" s="1">
        <f t="shared" si="0"/>
        <v>4</v>
      </c>
      <c r="C35" s="1">
        <f t="shared" si="1"/>
        <v>0.24197072451914337</v>
      </c>
    </row>
    <row r="36" spans="1:3" x14ac:dyDescent="0.25">
      <c r="A36" s="1">
        <v>-0.89999999999999991</v>
      </c>
      <c r="B36" s="1">
        <f t="shared" si="0"/>
        <v>4.0999999999999996</v>
      </c>
      <c r="C36" s="1">
        <f t="shared" si="1"/>
        <v>0.26608524989875476</v>
      </c>
    </row>
    <row r="37" spans="1:3" x14ac:dyDescent="0.25">
      <c r="A37" s="1">
        <v>-0.79999999999999982</v>
      </c>
      <c r="B37" s="1">
        <f t="shared" si="0"/>
        <v>4.2</v>
      </c>
      <c r="C37" s="1">
        <f t="shared" si="1"/>
        <v>0.28969155276148278</v>
      </c>
    </row>
    <row r="38" spans="1:3" x14ac:dyDescent="0.25">
      <c r="A38" s="1">
        <v>-0.69999999999999973</v>
      </c>
      <c r="B38" s="1">
        <f t="shared" si="0"/>
        <v>4.3000000000000007</v>
      </c>
      <c r="C38" s="1">
        <f t="shared" si="1"/>
        <v>0.31225393336676144</v>
      </c>
    </row>
    <row r="39" spans="1:3" x14ac:dyDescent="0.25">
      <c r="A39" s="1">
        <v>-0.59999999999999964</v>
      </c>
      <c r="B39" s="1">
        <f t="shared" si="0"/>
        <v>4.4000000000000004</v>
      </c>
      <c r="C39" s="1">
        <f t="shared" si="1"/>
        <v>0.33322460289179973</v>
      </c>
    </row>
    <row r="40" spans="1:3" x14ac:dyDescent="0.25">
      <c r="A40" s="1">
        <v>-0.5</v>
      </c>
      <c r="B40" s="1">
        <f t="shared" si="0"/>
        <v>4.5</v>
      </c>
      <c r="C40" s="1">
        <f t="shared" si="1"/>
        <v>0.35206532676429952</v>
      </c>
    </row>
    <row r="41" spans="1:3" x14ac:dyDescent="0.25">
      <c r="A41" s="1">
        <v>-0.39999999999999991</v>
      </c>
      <c r="B41" s="1">
        <f t="shared" si="0"/>
        <v>4.5999999999999996</v>
      </c>
      <c r="C41" s="1">
        <f t="shared" si="1"/>
        <v>0.36827014030332328</v>
      </c>
    </row>
    <row r="42" spans="1:3" x14ac:dyDescent="0.25">
      <c r="A42" s="1">
        <v>-0.29999999999999982</v>
      </c>
      <c r="B42" s="1">
        <f t="shared" si="0"/>
        <v>4.7</v>
      </c>
      <c r="C42" s="1">
        <f t="shared" si="1"/>
        <v>0.38138781546052414</v>
      </c>
    </row>
    <row r="43" spans="1:3" x14ac:dyDescent="0.25">
      <c r="A43" s="1">
        <v>-0.19999999999999973</v>
      </c>
      <c r="B43" s="1">
        <f t="shared" si="0"/>
        <v>4.8000000000000007</v>
      </c>
      <c r="C43" s="1">
        <f t="shared" si="1"/>
        <v>0.39104269397545599</v>
      </c>
    </row>
    <row r="44" spans="1:3" x14ac:dyDescent="0.25">
      <c r="A44" s="1">
        <v>-9.9999999999999645E-2</v>
      </c>
      <c r="B44" s="1">
        <f t="shared" si="0"/>
        <v>4.9000000000000004</v>
      </c>
      <c r="C44" s="1">
        <f t="shared" si="1"/>
        <v>0.39695254747701181</v>
      </c>
    </row>
    <row r="45" spans="1:3" x14ac:dyDescent="0.25">
      <c r="A45" s="1">
        <v>0</v>
      </c>
      <c r="B45" s="1">
        <f t="shared" si="0"/>
        <v>5</v>
      </c>
      <c r="C45" s="1">
        <f t="shared" si="1"/>
        <v>0.3989422804014327</v>
      </c>
    </row>
    <row r="46" spans="1:3" x14ac:dyDescent="0.25">
      <c r="A46" s="1">
        <v>0.10000000000000053</v>
      </c>
      <c r="B46" s="1">
        <f t="shared" si="0"/>
        <v>5.1000000000000005</v>
      </c>
      <c r="C46" s="1">
        <f t="shared" si="1"/>
        <v>0.39695254747701175</v>
      </c>
    </row>
    <row r="47" spans="1:3" x14ac:dyDescent="0.25">
      <c r="A47" s="1">
        <v>0.20000000000000018</v>
      </c>
      <c r="B47" s="1">
        <f t="shared" si="0"/>
        <v>5.2</v>
      </c>
      <c r="C47" s="1">
        <f t="shared" si="1"/>
        <v>0.39104269397545588</v>
      </c>
    </row>
    <row r="48" spans="1:3" x14ac:dyDescent="0.25">
      <c r="A48" s="1">
        <v>0.29999999999999982</v>
      </c>
      <c r="B48" s="1">
        <f t="shared" si="0"/>
        <v>5.3</v>
      </c>
      <c r="C48" s="1">
        <f t="shared" si="1"/>
        <v>0.38138781546052414</v>
      </c>
    </row>
    <row r="49" spans="1:3" x14ac:dyDescent="0.25">
      <c r="A49" s="1">
        <v>0.40000000000000036</v>
      </c>
      <c r="B49" s="1">
        <f t="shared" si="0"/>
        <v>5.4</v>
      </c>
      <c r="C49" s="1">
        <f t="shared" si="1"/>
        <v>0.36827014030332328</v>
      </c>
    </row>
    <row r="50" spans="1:3" x14ac:dyDescent="0.25">
      <c r="A50" s="1">
        <v>0.5</v>
      </c>
      <c r="B50" s="1">
        <f t="shared" si="0"/>
        <v>5.5</v>
      </c>
      <c r="C50" s="1">
        <f t="shared" si="1"/>
        <v>0.35206532676429952</v>
      </c>
    </row>
    <row r="51" spans="1:3" x14ac:dyDescent="0.25">
      <c r="A51" s="1">
        <v>0.60000000000000053</v>
      </c>
      <c r="B51" s="1">
        <f t="shared" si="0"/>
        <v>5.6000000000000005</v>
      </c>
      <c r="C51" s="1">
        <f t="shared" si="1"/>
        <v>0.33322460289179956</v>
      </c>
    </row>
    <row r="52" spans="1:3" x14ac:dyDescent="0.25">
      <c r="A52" s="1">
        <v>0.70000000000000018</v>
      </c>
      <c r="B52" s="1">
        <f t="shared" si="0"/>
        <v>5.7</v>
      </c>
      <c r="C52" s="1">
        <f t="shared" si="1"/>
        <v>0.31225393336676122</v>
      </c>
    </row>
    <row r="53" spans="1:3" x14ac:dyDescent="0.25">
      <c r="A53" s="1">
        <v>0.80000000000000071</v>
      </c>
      <c r="B53" s="1">
        <f t="shared" si="0"/>
        <v>5.8000000000000007</v>
      </c>
      <c r="C53" s="1">
        <f t="shared" si="1"/>
        <v>0.28969155276148256</v>
      </c>
    </row>
    <row r="54" spans="1:3" x14ac:dyDescent="0.25">
      <c r="A54" s="1">
        <v>0.90000000000000036</v>
      </c>
      <c r="B54" s="1">
        <f t="shared" si="0"/>
        <v>5.9</v>
      </c>
      <c r="C54" s="1">
        <f t="shared" si="1"/>
        <v>0.26608524989875476</v>
      </c>
    </row>
    <row r="55" spans="1:3" x14ac:dyDescent="0.25">
      <c r="A55" s="1">
        <v>1</v>
      </c>
      <c r="B55" s="1">
        <f t="shared" si="0"/>
        <v>6</v>
      </c>
      <c r="C55" s="1">
        <f t="shared" si="1"/>
        <v>0.24197072451914337</v>
      </c>
    </row>
    <row r="56" spans="1:3" x14ac:dyDescent="0.25">
      <c r="A56" s="1">
        <v>1.1000000000000005</v>
      </c>
      <c r="B56" s="1">
        <f t="shared" si="0"/>
        <v>6.1000000000000005</v>
      </c>
      <c r="C56" s="1">
        <f t="shared" si="1"/>
        <v>0.21785217703255041</v>
      </c>
    </row>
    <row r="57" spans="1:3" x14ac:dyDescent="0.25">
      <c r="A57" s="1">
        <v>1.2000000000000002</v>
      </c>
      <c r="B57" s="1">
        <f t="shared" si="0"/>
        <v>6.2</v>
      </c>
      <c r="C57" s="1">
        <f t="shared" si="1"/>
        <v>0.19418605498321292</v>
      </c>
    </row>
    <row r="58" spans="1:3" x14ac:dyDescent="0.25">
      <c r="A58" s="1">
        <v>1.3000000000000007</v>
      </c>
      <c r="B58" s="1">
        <f t="shared" si="0"/>
        <v>6.3000000000000007</v>
      </c>
      <c r="C58" s="1">
        <f t="shared" si="1"/>
        <v>0.17136859204780719</v>
      </c>
    </row>
    <row r="59" spans="1:3" x14ac:dyDescent="0.25">
      <c r="A59" s="1">
        <v>1.4000000000000004</v>
      </c>
      <c r="B59" s="1">
        <f t="shared" si="0"/>
        <v>6.4</v>
      </c>
      <c r="C59" s="1">
        <f t="shared" si="1"/>
        <v>0.14972746563574479</v>
      </c>
    </row>
    <row r="60" spans="1:3" x14ac:dyDescent="0.25">
      <c r="A60" s="1">
        <v>1.5</v>
      </c>
      <c r="B60" s="1">
        <f t="shared" si="0"/>
        <v>6.5</v>
      </c>
      <c r="C60" s="1">
        <f t="shared" si="1"/>
        <v>0.12951759566589174</v>
      </c>
    </row>
    <row r="61" spans="1:3" x14ac:dyDescent="0.25">
      <c r="A61" s="1">
        <v>1.6000000000000005</v>
      </c>
      <c r="B61" s="1">
        <f t="shared" si="0"/>
        <v>6.6000000000000005</v>
      </c>
      <c r="C61" s="1">
        <f t="shared" si="1"/>
        <v>0.11092083467945546</v>
      </c>
    </row>
    <row r="62" spans="1:3" x14ac:dyDescent="0.25">
      <c r="A62" s="1">
        <v>1.7000000000000002</v>
      </c>
      <c r="B62" s="1">
        <f t="shared" si="0"/>
        <v>6.7</v>
      </c>
      <c r="C62" s="1">
        <f t="shared" si="1"/>
        <v>9.4049077376886905E-2</v>
      </c>
    </row>
    <row r="63" spans="1:3" x14ac:dyDescent="0.25">
      <c r="A63" s="1">
        <v>1.8000000000000007</v>
      </c>
      <c r="B63" s="1">
        <f t="shared" si="0"/>
        <v>6.8000000000000007</v>
      </c>
      <c r="C63" s="1">
        <f t="shared" si="1"/>
        <v>7.8950158300894066E-2</v>
      </c>
    </row>
    <row r="64" spans="1:3" x14ac:dyDescent="0.25">
      <c r="A64" s="1">
        <v>1.9000000000000004</v>
      </c>
      <c r="B64" s="1">
        <f t="shared" si="0"/>
        <v>6.9</v>
      </c>
      <c r="C64" s="1">
        <f t="shared" si="1"/>
        <v>6.5615814774676554E-2</v>
      </c>
    </row>
    <row r="65" spans="1:3" x14ac:dyDescent="0.25">
      <c r="A65" s="1">
        <v>2</v>
      </c>
      <c r="B65" s="1">
        <f t="shared" si="0"/>
        <v>7</v>
      </c>
      <c r="C65" s="1">
        <f t="shared" si="1"/>
        <v>5.3990966513188063E-2</v>
      </c>
    </row>
    <row r="66" spans="1:3" x14ac:dyDescent="0.25">
      <c r="A66" s="1">
        <v>2.1000000000000005</v>
      </c>
      <c r="B66" s="1">
        <f t="shared" si="0"/>
        <v>7.1000000000000005</v>
      </c>
      <c r="C66" s="1">
        <f t="shared" si="1"/>
        <v>4.3983595980427156E-2</v>
      </c>
    </row>
    <row r="67" spans="1:3" x14ac:dyDescent="0.25">
      <c r="A67" s="1">
        <v>2.2000000000000002</v>
      </c>
      <c r="B67" s="1">
        <f t="shared" si="0"/>
        <v>7.2</v>
      </c>
      <c r="C67" s="1">
        <f t="shared" si="1"/>
        <v>3.5474592846231424E-2</v>
      </c>
    </row>
    <row r="68" spans="1:3" x14ac:dyDescent="0.25">
      <c r="A68" s="1">
        <v>2.3000000000000007</v>
      </c>
      <c r="B68" s="1">
        <f t="shared" si="0"/>
        <v>7.3000000000000007</v>
      </c>
      <c r="C68" s="1">
        <f t="shared" si="1"/>
        <v>2.832703774160112E-2</v>
      </c>
    </row>
    <row r="69" spans="1:3" x14ac:dyDescent="0.25">
      <c r="A69" s="1">
        <v>2.4000000000000004</v>
      </c>
      <c r="B69" s="1">
        <f t="shared" si="0"/>
        <v>7.4</v>
      </c>
      <c r="C69" s="1">
        <f t="shared" si="1"/>
        <v>2.2394530294842882E-2</v>
      </c>
    </row>
    <row r="70" spans="1:3" x14ac:dyDescent="0.25">
      <c r="A70" s="1">
        <v>2.5</v>
      </c>
      <c r="B70" s="1">
        <f t="shared" ref="B70:B85" si="2">A70*$B$2+$B$1</f>
        <v>7.5</v>
      </c>
      <c r="C70" s="1">
        <f t="shared" ref="C70:C85" si="3">_xlfn.NORM.DIST(B70,$B$1,$B$2,FALSE)</f>
        <v>1.752830049356854E-2</v>
      </c>
    </row>
    <row r="71" spans="1:3" x14ac:dyDescent="0.25">
      <c r="A71" s="1">
        <v>2.6000000000000005</v>
      </c>
      <c r="B71" s="1">
        <f t="shared" si="2"/>
        <v>7.6000000000000005</v>
      </c>
      <c r="C71" s="1">
        <f t="shared" si="3"/>
        <v>1.3582969233685602E-2</v>
      </c>
    </row>
    <row r="72" spans="1:3" x14ac:dyDescent="0.25">
      <c r="A72" s="1">
        <v>2.7</v>
      </c>
      <c r="B72" s="1">
        <f t="shared" si="2"/>
        <v>7.7</v>
      </c>
      <c r="C72" s="1">
        <f t="shared" si="3"/>
        <v>1.0420934814422592E-2</v>
      </c>
    </row>
    <row r="73" spans="1:3" x14ac:dyDescent="0.25">
      <c r="A73" s="1">
        <v>2.8000000000000007</v>
      </c>
      <c r="B73" s="1">
        <f t="shared" si="2"/>
        <v>7.8000000000000007</v>
      </c>
      <c r="C73" s="1">
        <f t="shared" si="3"/>
        <v>7.915451582979946E-3</v>
      </c>
    </row>
    <row r="74" spans="1:3" x14ac:dyDescent="0.25">
      <c r="A74" s="1">
        <v>2.9000000000000004</v>
      </c>
      <c r="B74" s="1">
        <f t="shared" si="2"/>
        <v>7.9</v>
      </c>
      <c r="C74" s="1">
        <f t="shared" si="3"/>
        <v>5.9525324197758486E-3</v>
      </c>
    </row>
    <row r="75" spans="1:3" x14ac:dyDescent="0.25">
      <c r="A75" s="1">
        <v>3</v>
      </c>
      <c r="B75" s="1">
        <f t="shared" si="2"/>
        <v>8</v>
      </c>
      <c r="C75" s="1">
        <f t="shared" si="3"/>
        <v>4.4318484119380075E-3</v>
      </c>
    </row>
    <row r="76" spans="1:3" x14ac:dyDescent="0.25">
      <c r="A76" s="1">
        <v>3.1000000000000005</v>
      </c>
      <c r="B76" s="1">
        <f t="shared" si="2"/>
        <v>8.1000000000000014</v>
      </c>
      <c r="C76" s="1">
        <f t="shared" si="3"/>
        <v>3.2668190561999074E-3</v>
      </c>
    </row>
    <row r="77" spans="1:3" x14ac:dyDescent="0.25">
      <c r="A77" s="1">
        <v>3.2</v>
      </c>
      <c r="B77" s="1">
        <f t="shared" si="2"/>
        <v>8.1999999999999993</v>
      </c>
      <c r="C77" s="1">
        <f t="shared" si="3"/>
        <v>2.3840882014648486E-3</v>
      </c>
    </row>
    <row r="78" spans="1:3" x14ac:dyDescent="0.25">
      <c r="A78" s="1">
        <v>3.3000000000000007</v>
      </c>
      <c r="B78" s="1">
        <f t="shared" si="2"/>
        <v>8.3000000000000007</v>
      </c>
      <c r="C78" s="1">
        <f t="shared" si="3"/>
        <v>1.7225689390536767E-3</v>
      </c>
    </row>
    <row r="79" spans="1:3" x14ac:dyDescent="0.25">
      <c r="A79" s="1">
        <v>3.4000000000000004</v>
      </c>
      <c r="B79" s="1">
        <f t="shared" si="2"/>
        <v>8.4</v>
      </c>
      <c r="C79" s="1">
        <f t="shared" si="3"/>
        <v>1.2322191684730175E-3</v>
      </c>
    </row>
    <row r="80" spans="1:3" x14ac:dyDescent="0.25">
      <c r="A80" s="1">
        <v>3.5</v>
      </c>
      <c r="B80" s="1">
        <f t="shared" si="2"/>
        <v>8.5</v>
      </c>
      <c r="C80" s="1">
        <f t="shared" si="3"/>
        <v>8.7268269504576015E-4</v>
      </c>
    </row>
    <row r="81" spans="1:3" x14ac:dyDescent="0.25">
      <c r="A81" s="1">
        <v>3.6000000000000005</v>
      </c>
      <c r="B81" s="1">
        <f t="shared" si="2"/>
        <v>8.6000000000000014</v>
      </c>
      <c r="C81" s="1">
        <f t="shared" si="3"/>
        <v>6.1190193011376919E-4</v>
      </c>
    </row>
    <row r="82" spans="1:3" x14ac:dyDescent="0.25">
      <c r="A82" s="1">
        <v>3.7</v>
      </c>
      <c r="B82" s="1">
        <f t="shared" si="2"/>
        <v>8.6999999999999993</v>
      </c>
      <c r="C82" s="1">
        <f t="shared" si="3"/>
        <v>4.247802705507529E-4</v>
      </c>
    </row>
    <row r="83" spans="1:3" x14ac:dyDescent="0.25">
      <c r="A83" s="1">
        <v>3.8000000000000007</v>
      </c>
      <c r="B83" s="1">
        <f t="shared" si="2"/>
        <v>8.8000000000000007</v>
      </c>
      <c r="C83" s="1">
        <f t="shared" si="3"/>
        <v>2.9194692579145951E-4</v>
      </c>
    </row>
    <row r="84" spans="1:3" x14ac:dyDescent="0.25">
      <c r="A84" s="1">
        <v>3.9000000000000004</v>
      </c>
      <c r="B84" s="1">
        <f t="shared" si="2"/>
        <v>8.9</v>
      </c>
      <c r="C84" s="1">
        <f t="shared" si="3"/>
        <v>1.9865547139277237E-4</v>
      </c>
    </row>
    <row r="85" spans="1:3" x14ac:dyDescent="0.25">
      <c r="A85" s="1">
        <v>4</v>
      </c>
      <c r="B85" s="1">
        <f t="shared" si="2"/>
        <v>9</v>
      </c>
      <c r="C85" s="1">
        <f t="shared" si="3"/>
        <v>1.3383022576488537E-4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Empirical Prob Dist</vt:lpstr>
      <vt:lpstr>Tabular Display</vt:lpstr>
      <vt:lpstr>Charts</vt:lpstr>
      <vt:lpstr>Time Series</vt:lpstr>
      <vt:lpstr>Scatter Plot</vt:lpstr>
      <vt:lpstr>Histogram</vt:lpstr>
      <vt:lpstr>Correlation</vt:lpstr>
      <vt:lpstr>Normal 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2010-12-27T05:37:53Z</dcterms:created>
  <dcterms:modified xsi:type="dcterms:W3CDTF">2016-10-24T18:24:45Z</dcterms:modified>
</cp:coreProperties>
</file>